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516" windowWidth="20760" windowHeight="14740" tabRatio="231" activeTab="0"/>
  </bookViews>
  <sheets>
    <sheet name="Feuil1" sheetId="1" r:id="rId1"/>
  </sheets>
  <definedNames>
    <definedName name="H.Conception">'Feuil1'!$G$3</definedName>
    <definedName name="H.Execution">'Feuil1'!$G$5</definedName>
    <definedName name="H.Realisation">'Feuil1'!$G$4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<sst xmlns="http://schemas.openxmlformats.org/spreadsheetml/2006/main" count="44" uniqueCount="38">
  <si>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Détermination des finalités, etc. </t>
  </si>
  <si>
    <t>Conception de la stratégie globale</t>
  </si>
  <si>
    <t>Conception d’un plan de communication globale</t>
  </si>
  <si>
    <t>Concertations et présentations aux instances ad hoc</t>
  </si>
  <si>
    <t>TOTAL PHASE 2</t>
  </si>
  <si>
    <t>Recommandations spécifiques</t>
  </si>
  <si>
    <t>Analyse des supports</t>
  </si>
  <si>
    <t>Identification et compréhension des publics</t>
  </si>
  <si>
    <t>Analyse selon grille ci dessus, mappings, mise en cohérence, rédaction</t>
  </si>
  <si>
    <t>Concertations</t>
  </si>
  <si>
    <t>H</t>
  </si>
  <si>
    <t xml:space="preserve">Frais de déplacement au tarif standard </t>
  </si>
  <si>
    <t>Standard</t>
  </si>
  <si>
    <t>Option</t>
  </si>
  <si>
    <t>TOTAL PHASE 1 standard (mappings simplifiés)</t>
  </si>
  <si>
    <t>TOTAL GENERAL standard</t>
  </si>
  <si>
    <t>TOTAL GENERAL avec option phase 1</t>
  </si>
  <si>
    <t>PUHT</t>
  </si>
  <si>
    <t>Evaluation complète et approfondie de l’image et de l’identité</t>
  </si>
  <si>
    <t>Mesure des RP - attentes - résistances - etc.</t>
  </si>
  <si>
    <t>MUHT</t>
  </si>
  <si>
    <t>TOTAL PHASE 1 standard + optionnelle</t>
  </si>
  <si>
    <t>INFOCOM</t>
  </si>
  <si>
    <t>Quantité</t>
  </si>
  <si>
    <t>RECOMMANDATIONS - PLAN DE COMMUNICATION</t>
  </si>
  <si>
    <t>DIAGNOSTIC</t>
  </si>
  <si>
    <t>Tarif Equivalent/jour : Base 7H/jour - Standard</t>
  </si>
  <si>
    <t>Tarif Equivalent/jour : Base 7H/jour - Optionnel</t>
  </si>
  <si>
    <t>Objectifs stratégiques</t>
  </si>
  <si>
    <t>Conception et structure du CC</t>
  </si>
  <si>
    <t>Préorganisation de la soustraitance</t>
  </si>
  <si>
    <t>Rédaction du CC</t>
  </si>
  <si>
    <t>Rédaction du plan de com</t>
  </si>
  <si>
    <t>Préparation de la présentation (Powerpoint)</t>
  </si>
  <si>
    <t>H-Conception</t>
  </si>
  <si>
    <t>H-Realisation</t>
  </si>
  <si>
    <t>H-Exécution</t>
  </si>
  <si>
    <t>BUDGET DE 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</si>
</sst>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"/>
    <numFmt numFmtId="181" formatCode="0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  <font>
      <sz val="12"/>
      <name val="Palatino"/>
      <family val="0"/>
    </font>
    <font>
      <i/>
      <sz val="12"/>
      <name val="Palatino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left" indent="4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125" zoomScaleNormal="125" workbookViewId="0" topLeftCell="A1">
      <selection activeCell="D4" sqref="D4"/>
    </sheetView>
  </sheetViews>
  <sheetFormatPr defaultColWidth="11.00390625" defaultRowHeight="12.75"/>
  <cols>
    <col min="1" max="1" width="2.625" style="0" customWidth="1"/>
    <col min="2" max="2" width="5.25390625" style="1" customWidth="1"/>
    <col min="3" max="3" width="9.875" style="1" customWidth="1"/>
    <col min="4" max="4" width="56.00390625" style="2" customWidth="1"/>
    <col min="5" max="5" width="7.875" style="0" customWidth="1"/>
    <col min="6" max="6" width="6.75390625" style="0" customWidth="1"/>
    <col min="7" max="7" width="4.75390625" style="0" customWidth="1"/>
    <col min="8" max="8" width="7.875" style="0" customWidth="1"/>
    <col min="9" max="9" width="3.125" style="0" customWidth="1"/>
    <col min="11" max="11" width="7.00390625" style="0" customWidth="1"/>
  </cols>
  <sheetData>
    <row r="1" spans="1:9" ht="18">
      <c r="A1" s="5" t="s">
        <v>22</v>
      </c>
      <c r="B1" s="6"/>
      <c r="C1" s="6"/>
      <c r="D1" s="7"/>
      <c r="E1" s="8"/>
      <c r="F1" s="8"/>
      <c r="G1" s="8"/>
      <c r="H1" s="8"/>
      <c r="I1" s="9"/>
    </row>
    <row r="2" spans="1:9" s="3" customFormat="1" ht="18">
      <c r="A2" s="10"/>
      <c r="B2" s="11" t="s">
        <v>37</v>
      </c>
      <c r="C2" s="11"/>
      <c r="D2" s="12"/>
      <c r="E2" s="11"/>
      <c r="F2" s="11"/>
      <c r="G2" s="11"/>
      <c r="H2" s="11"/>
      <c r="I2" s="13"/>
    </row>
    <row r="3" spans="1:9" ht="12.75">
      <c r="A3" s="14"/>
      <c r="B3" s="15"/>
      <c r="C3" s="15"/>
      <c r="D3" s="15"/>
      <c r="E3" s="15" t="s">
        <v>34</v>
      </c>
      <c r="F3" s="15"/>
      <c r="G3" s="15">
        <f>86.5</f>
        <v>86.5</v>
      </c>
      <c r="H3" s="15"/>
      <c r="I3" s="16"/>
    </row>
    <row r="4" spans="1:9" ht="12.75">
      <c r="A4" s="14"/>
      <c r="B4" s="15"/>
      <c r="C4" s="15"/>
      <c r="D4" s="15"/>
      <c r="E4" s="15" t="s">
        <v>35</v>
      </c>
      <c r="F4" s="15"/>
      <c r="G4" s="15">
        <v>50</v>
      </c>
      <c r="H4" s="15"/>
      <c r="I4" s="16"/>
    </row>
    <row r="5" spans="1:9" ht="12.75">
      <c r="A5" s="14"/>
      <c r="B5" s="15"/>
      <c r="C5" s="15"/>
      <c r="D5" s="15"/>
      <c r="E5" s="15" t="s">
        <v>36</v>
      </c>
      <c r="F5" s="15"/>
      <c r="G5" s="15">
        <v>40</v>
      </c>
      <c r="H5" s="15"/>
      <c r="I5" s="16"/>
    </row>
    <row r="6" spans="1:9" ht="13.5">
      <c r="A6" s="14"/>
      <c r="B6" s="17"/>
      <c r="C6" s="15"/>
      <c r="D6" s="15"/>
      <c r="E6" s="26" t="s">
        <v>23</v>
      </c>
      <c r="F6" s="15"/>
      <c r="G6" s="15"/>
      <c r="H6" s="15"/>
      <c r="I6" s="16"/>
    </row>
    <row r="7" spans="1:9" ht="18">
      <c r="A7" s="14"/>
      <c r="B7" s="11" t="s">
        <v>25</v>
      </c>
      <c r="C7" s="27"/>
      <c r="D7" s="15"/>
      <c r="E7" s="33" t="s">
        <v>10</v>
      </c>
      <c r="F7" s="26" t="s">
        <v>17</v>
      </c>
      <c r="H7" s="26" t="s">
        <v>20</v>
      </c>
      <c r="I7" s="16"/>
    </row>
    <row r="8" spans="1:9" ht="13.5">
      <c r="A8" s="14"/>
      <c r="B8" s="18"/>
      <c r="C8" s="15" t="s">
        <v>12</v>
      </c>
      <c r="D8" s="19" t="s">
        <v>6</v>
      </c>
      <c r="E8" s="15">
        <v>20</v>
      </c>
      <c r="F8" s="15">
        <f aca="true" t="shared" si="0" ref="F8:F13">H.Conception</f>
        <v>86.5</v>
      </c>
      <c r="G8" s="15"/>
      <c r="H8" s="15">
        <f aca="true" t="shared" si="1" ref="H8:H13">E8*F8</f>
        <v>1730</v>
      </c>
      <c r="I8" s="16"/>
    </row>
    <row r="9" spans="1:9" ht="13.5">
      <c r="A9" s="14"/>
      <c r="B9" s="18"/>
      <c r="C9" s="15" t="s">
        <v>12</v>
      </c>
      <c r="D9" s="19" t="s">
        <v>7</v>
      </c>
      <c r="E9" s="15">
        <v>25</v>
      </c>
      <c r="F9" s="15">
        <f t="shared" si="0"/>
        <v>86.5</v>
      </c>
      <c r="G9" s="15"/>
      <c r="H9" s="15">
        <f t="shared" si="1"/>
        <v>2162.5</v>
      </c>
      <c r="I9" s="16"/>
    </row>
    <row r="10" spans="1:9" ht="13.5">
      <c r="A10" s="14"/>
      <c r="B10" s="18"/>
      <c r="C10" s="28" t="s">
        <v>13</v>
      </c>
      <c r="D10" s="29" t="s">
        <v>18</v>
      </c>
      <c r="E10" s="15">
        <v>20</v>
      </c>
      <c r="F10" s="15">
        <f t="shared" si="0"/>
        <v>86.5</v>
      </c>
      <c r="G10" s="15"/>
      <c r="H10" s="15">
        <f t="shared" si="1"/>
        <v>1730</v>
      </c>
      <c r="I10" s="16"/>
    </row>
    <row r="11" spans="1:9" ht="13.5">
      <c r="A11" s="14"/>
      <c r="B11" s="18"/>
      <c r="C11" s="15" t="s">
        <v>12</v>
      </c>
      <c r="D11" s="19" t="s">
        <v>19</v>
      </c>
      <c r="E11" s="15">
        <v>24</v>
      </c>
      <c r="F11" s="15">
        <f t="shared" si="0"/>
        <v>86.5</v>
      </c>
      <c r="G11" s="15"/>
      <c r="H11" s="15">
        <f t="shared" si="1"/>
        <v>2076</v>
      </c>
      <c r="I11" s="16"/>
    </row>
    <row r="12" spans="1:9" ht="13.5">
      <c r="A12" s="14"/>
      <c r="B12" s="18"/>
      <c r="C12" s="28" t="s">
        <v>13</v>
      </c>
      <c r="D12" s="29" t="s">
        <v>8</v>
      </c>
      <c r="E12" s="15">
        <v>40</v>
      </c>
      <c r="F12" s="15">
        <f t="shared" si="0"/>
        <v>86.5</v>
      </c>
      <c r="G12" s="15"/>
      <c r="H12" s="15">
        <f t="shared" si="1"/>
        <v>3460</v>
      </c>
      <c r="I12" s="16"/>
    </row>
    <row r="13" spans="1:9" ht="13.5">
      <c r="A13" s="14"/>
      <c r="B13" s="18"/>
      <c r="C13" s="15" t="s">
        <v>12</v>
      </c>
      <c r="D13" s="19" t="s">
        <v>9</v>
      </c>
      <c r="E13" s="15">
        <v>25</v>
      </c>
      <c r="F13" s="15">
        <f t="shared" si="0"/>
        <v>86.5</v>
      </c>
      <c r="G13" s="15"/>
      <c r="H13" s="15">
        <f t="shared" si="1"/>
        <v>2162.5</v>
      </c>
      <c r="I13" s="16"/>
    </row>
    <row r="14" spans="1:9" ht="12.75">
      <c r="A14" s="14"/>
      <c r="B14" s="15"/>
      <c r="C14" s="15"/>
      <c r="D14" s="15"/>
      <c r="E14" s="15"/>
      <c r="F14" s="15"/>
      <c r="G14" s="15"/>
      <c r="H14" s="15"/>
      <c r="I14" s="16"/>
    </row>
    <row r="15" spans="1:13" s="1" customFormat="1" ht="12.75">
      <c r="A15" s="20"/>
      <c r="B15" s="18"/>
      <c r="C15" s="18" t="s">
        <v>14</v>
      </c>
      <c r="D15" s="18"/>
      <c r="E15" s="1">
        <f>E8+E9+E11+E13+E12/2</f>
        <v>114</v>
      </c>
      <c r="H15" s="30">
        <f>H8+H9+H11+H13+H12/2</f>
        <v>9861</v>
      </c>
      <c r="I15" s="21"/>
      <c r="L15"/>
      <c r="M15"/>
    </row>
    <row r="16" spans="1:9" s="1" customFormat="1" ht="12.75">
      <c r="A16" s="20"/>
      <c r="B16" s="18"/>
      <c r="C16" s="18" t="s">
        <v>21</v>
      </c>
      <c r="D16" s="18"/>
      <c r="E16" s="18">
        <f>SUM(E8:E14)</f>
        <v>154</v>
      </c>
      <c r="F16" s="18"/>
      <c r="G16" s="18"/>
      <c r="H16" s="31">
        <f>SUM(H8:H14)</f>
        <v>13321</v>
      </c>
      <c r="I16" s="21"/>
    </row>
    <row r="17" spans="1:9" ht="12.75">
      <c r="A17" s="14"/>
      <c r="B17" s="15"/>
      <c r="C17" s="15" t="s">
        <v>11</v>
      </c>
      <c r="E17" s="15"/>
      <c r="F17" s="15"/>
      <c r="G17" s="15"/>
      <c r="H17" s="15"/>
      <c r="I17" s="16"/>
    </row>
    <row r="18" spans="1:9" ht="12.75">
      <c r="A18" s="14"/>
      <c r="B18" s="15"/>
      <c r="C18" s="15" t="s">
        <v>26</v>
      </c>
      <c r="D18" s="15"/>
      <c r="E18" s="15"/>
      <c r="F18" s="15"/>
      <c r="G18" s="15"/>
      <c r="H18" s="34">
        <f>7*H15/E15</f>
        <v>605.5</v>
      </c>
      <c r="I18" s="16"/>
    </row>
    <row r="19" spans="1:9" ht="12.75">
      <c r="A19" s="14"/>
      <c r="B19" s="15"/>
      <c r="C19" s="15" t="s">
        <v>27</v>
      </c>
      <c r="D19" s="15"/>
      <c r="E19" s="15"/>
      <c r="F19" s="15"/>
      <c r="G19" s="15"/>
      <c r="H19" s="34">
        <f>7*H16/E16</f>
        <v>605.5</v>
      </c>
      <c r="I19" s="16"/>
    </row>
    <row r="20" spans="1:9" ht="12.7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15"/>
      <c r="F21" s="15"/>
      <c r="G21" s="15"/>
      <c r="H21" s="15"/>
      <c r="I21" s="16"/>
    </row>
    <row r="22" spans="1:9" s="3" customFormat="1" ht="18">
      <c r="A22" s="10"/>
      <c r="B22" s="11" t="s">
        <v>24</v>
      </c>
      <c r="C22" s="11"/>
      <c r="D22" s="12"/>
      <c r="E22" s="11"/>
      <c r="F22" s="11"/>
      <c r="G22" s="11"/>
      <c r="H22" s="11"/>
      <c r="I22" s="13"/>
    </row>
    <row r="23" spans="1:9" ht="13.5">
      <c r="A23" s="14"/>
      <c r="B23" s="15"/>
      <c r="C23" s="15"/>
      <c r="D23" s="19" t="s">
        <v>0</v>
      </c>
      <c r="E23" s="15">
        <v>8</v>
      </c>
      <c r="F23" s="15">
        <f aca="true" t="shared" si="2" ref="F23:F33">H.Conception</f>
        <v>86.5</v>
      </c>
      <c r="G23" s="15"/>
      <c r="H23" s="15">
        <f aca="true" t="shared" si="3" ref="H23:H33">E23*F23</f>
        <v>692</v>
      </c>
      <c r="I23" s="16"/>
    </row>
    <row r="24" spans="1:9" ht="13.5">
      <c r="A24" s="14"/>
      <c r="B24" s="15"/>
      <c r="C24" s="15"/>
      <c r="D24" s="19" t="s">
        <v>28</v>
      </c>
      <c r="E24" s="15">
        <v>12</v>
      </c>
      <c r="F24" s="15">
        <f t="shared" si="2"/>
        <v>86.5</v>
      </c>
      <c r="G24" s="15"/>
      <c r="H24" s="15">
        <f t="shared" si="3"/>
        <v>1038</v>
      </c>
      <c r="I24" s="16"/>
    </row>
    <row r="25" spans="1:9" ht="13.5">
      <c r="A25" s="14"/>
      <c r="B25" s="15"/>
      <c r="C25" s="15"/>
      <c r="D25" s="19" t="s">
        <v>1</v>
      </c>
      <c r="E25" s="15">
        <v>24</v>
      </c>
      <c r="F25" s="15">
        <f t="shared" si="2"/>
        <v>86.5</v>
      </c>
      <c r="G25" s="15"/>
      <c r="H25" s="15">
        <f t="shared" si="3"/>
        <v>2076</v>
      </c>
      <c r="I25" s="16"/>
    </row>
    <row r="26" spans="1:9" ht="13.5">
      <c r="A26" s="14"/>
      <c r="B26" s="15"/>
      <c r="C26" s="15"/>
      <c r="D26" s="19" t="s">
        <v>5</v>
      </c>
      <c r="E26" s="15">
        <v>8</v>
      </c>
      <c r="F26" s="15">
        <f t="shared" si="2"/>
        <v>86.5</v>
      </c>
      <c r="G26" s="15"/>
      <c r="H26" s="15">
        <f t="shared" si="3"/>
        <v>692</v>
      </c>
      <c r="I26" s="16"/>
    </row>
    <row r="27" spans="1:9" ht="13.5">
      <c r="A27" s="14"/>
      <c r="B27" s="15"/>
      <c r="C27" s="15"/>
      <c r="D27" s="19" t="s">
        <v>29</v>
      </c>
      <c r="E27" s="15">
        <v>12</v>
      </c>
      <c r="F27" s="15">
        <f t="shared" si="2"/>
        <v>86.5</v>
      </c>
      <c r="G27" s="15"/>
      <c r="H27" s="15">
        <f t="shared" si="3"/>
        <v>1038</v>
      </c>
      <c r="I27" s="16"/>
    </row>
    <row r="28" spans="1:9" ht="13.5">
      <c r="A28" s="14"/>
      <c r="B28" s="15"/>
      <c r="C28" s="15"/>
      <c r="D28" s="19" t="s">
        <v>31</v>
      </c>
      <c r="E28" s="15">
        <v>17</v>
      </c>
      <c r="F28" s="15">
        <f>H.Realisation</f>
        <v>50</v>
      </c>
      <c r="G28" s="15"/>
      <c r="H28" s="15">
        <f t="shared" si="3"/>
        <v>850</v>
      </c>
      <c r="I28" s="16"/>
    </row>
    <row r="29" spans="1:9" ht="13.5">
      <c r="A29" s="14"/>
      <c r="B29" s="15"/>
      <c r="C29" s="15"/>
      <c r="D29" s="19" t="s">
        <v>2</v>
      </c>
      <c r="E29" s="15">
        <v>22</v>
      </c>
      <c r="F29" s="15">
        <f t="shared" si="2"/>
        <v>86.5</v>
      </c>
      <c r="G29" s="15"/>
      <c r="H29" s="15">
        <f t="shared" si="3"/>
        <v>1903</v>
      </c>
      <c r="I29" s="16"/>
    </row>
    <row r="30" spans="1:9" ht="13.5">
      <c r="A30" s="14"/>
      <c r="B30" s="15"/>
      <c r="C30" s="15"/>
      <c r="D30" s="19" t="s">
        <v>32</v>
      </c>
      <c r="E30" s="15">
        <v>5</v>
      </c>
      <c r="F30" s="15">
        <f>H.Realisation</f>
        <v>50</v>
      </c>
      <c r="G30" s="15"/>
      <c r="H30" s="15">
        <f t="shared" si="3"/>
        <v>250</v>
      </c>
      <c r="I30" s="16"/>
    </row>
    <row r="31" spans="1:9" ht="13.5">
      <c r="A31" s="14"/>
      <c r="B31" s="15"/>
      <c r="C31" s="15"/>
      <c r="D31" s="19" t="s">
        <v>30</v>
      </c>
      <c r="E31" s="15">
        <v>9</v>
      </c>
      <c r="F31" s="15">
        <f t="shared" si="2"/>
        <v>86.5</v>
      </c>
      <c r="G31" s="15"/>
      <c r="H31" s="15">
        <f t="shared" si="3"/>
        <v>778.5</v>
      </c>
      <c r="I31" s="16"/>
    </row>
    <row r="32" spans="1:9" ht="13.5">
      <c r="A32" s="14"/>
      <c r="B32" s="15"/>
      <c r="C32" s="15"/>
      <c r="D32" s="19" t="s">
        <v>33</v>
      </c>
      <c r="E32" s="15">
        <v>5</v>
      </c>
      <c r="F32" s="15">
        <f>H.Execution</f>
        <v>40</v>
      </c>
      <c r="G32" s="15"/>
      <c r="H32" s="15">
        <f t="shared" si="3"/>
        <v>200</v>
      </c>
      <c r="I32" s="16"/>
    </row>
    <row r="33" spans="1:9" ht="13.5">
      <c r="A33" s="14"/>
      <c r="B33" s="15"/>
      <c r="C33" s="15"/>
      <c r="D33" s="19" t="s">
        <v>3</v>
      </c>
      <c r="E33" s="15">
        <v>14</v>
      </c>
      <c r="F33" s="15">
        <f t="shared" si="2"/>
        <v>86.5</v>
      </c>
      <c r="G33" s="15"/>
      <c r="H33" s="15">
        <f t="shared" si="3"/>
        <v>1211</v>
      </c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s="1" customFormat="1" ht="12.75">
      <c r="A35" s="20"/>
      <c r="B35" s="18"/>
      <c r="C35" s="18" t="s">
        <v>4</v>
      </c>
      <c r="D35" s="18"/>
      <c r="E35" s="18">
        <f>SUM(E23:E34)</f>
        <v>136</v>
      </c>
      <c r="F35" s="18"/>
      <c r="G35" s="18"/>
      <c r="H35" s="32">
        <f>SUM(H23:H34)</f>
        <v>10728.5</v>
      </c>
      <c r="I35" s="21"/>
    </row>
    <row r="36" spans="1:9" ht="12.75">
      <c r="A36" s="14"/>
      <c r="B36" s="15"/>
      <c r="C36" s="15" t="s">
        <v>11</v>
      </c>
      <c r="E36" s="15"/>
      <c r="F36" s="15"/>
      <c r="G36" s="15"/>
      <c r="H36" s="15"/>
      <c r="I36" s="16"/>
    </row>
    <row r="37" spans="1:9" s="3" customFormat="1" ht="18.75" thickBot="1">
      <c r="A37" s="14"/>
      <c r="B37" s="15"/>
      <c r="C37" s="15"/>
      <c r="D37" s="15"/>
      <c r="E37" s="15"/>
      <c r="F37" s="15"/>
      <c r="G37" s="15"/>
      <c r="H37" s="15"/>
      <c r="I37" s="16"/>
    </row>
    <row r="38" spans="1:9" s="4" customFormat="1" ht="18.75" thickBot="1">
      <c r="A38" s="20"/>
      <c r="B38" s="18"/>
      <c r="C38" s="18" t="s">
        <v>15</v>
      </c>
      <c r="D38" s="18"/>
      <c r="E38" s="18"/>
      <c r="F38" s="18"/>
      <c r="G38" s="18"/>
      <c r="H38" s="25">
        <f>H15+H35</f>
        <v>20589.5</v>
      </c>
      <c r="I38" s="21"/>
    </row>
    <row r="39" spans="1:9" s="4" customFormat="1" ht="18">
      <c r="A39" s="14"/>
      <c r="B39" s="15"/>
      <c r="C39" s="18" t="s">
        <v>16</v>
      </c>
      <c r="D39" s="15"/>
      <c r="E39" s="15"/>
      <c r="F39" s="15"/>
      <c r="G39" s="15"/>
      <c r="H39" s="18">
        <f>H16+H35</f>
        <v>24049.5</v>
      </c>
      <c r="I39" s="16"/>
    </row>
    <row r="40" spans="1:9" s="4" customFormat="1" ht="18">
      <c r="A40" s="22"/>
      <c r="B40" s="23"/>
      <c r="C40" s="15" t="s">
        <v>26</v>
      </c>
      <c r="D40" s="23"/>
      <c r="E40" s="23"/>
      <c r="F40" s="23"/>
      <c r="G40" s="23"/>
      <c r="H40" s="35">
        <f>7*H38/(E15+E35)</f>
        <v>576.506</v>
      </c>
      <c r="I40" s="24"/>
    </row>
    <row r="41" spans="1:9" s="4" customFormat="1" ht="18">
      <c r="A41"/>
      <c r="B41"/>
      <c r="C41"/>
      <c r="D41"/>
      <c r="E41"/>
      <c r="F41"/>
      <c r="G41"/>
      <c r="H41"/>
      <c r="I41"/>
    </row>
    <row r="42" spans="1:9" s="4" customFormat="1" ht="18">
      <c r="A42"/>
      <c r="B42"/>
      <c r="C42"/>
      <c r="D42"/>
      <c r="E42"/>
      <c r="F42"/>
      <c r="G42"/>
      <c r="H42"/>
      <c r="I42"/>
    </row>
    <row r="43" spans="1:9" s="4" customFormat="1" ht="18">
      <c r="A43"/>
      <c r="B43"/>
      <c r="C43"/>
      <c r="D43"/>
      <c r="E43"/>
      <c r="F43"/>
      <c r="G43"/>
      <c r="H43"/>
      <c r="I43"/>
    </row>
    <row r="44" spans="1:9" s="4" customFormat="1" ht="18">
      <c r="A44"/>
      <c r="B44"/>
      <c r="C44"/>
      <c r="D44"/>
      <c r="E44"/>
      <c r="F44"/>
      <c r="G44"/>
      <c r="H44"/>
      <c r="I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</sheetData>
  <sheetProtection/>
  <printOptions/>
  <pageMargins left="0.6299212598425197" right="0.4724409448818898" top="0.2362204724409449" bottom="0.15748031496062992" header="0.2362204724409449" footer="0.15748031496062992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Michel</dc:creator>
  <cp:keywords/>
  <dc:description/>
  <cp:lastModifiedBy>Jean-Luc MICHEL</cp:lastModifiedBy>
  <cp:lastPrinted>2006-09-07T09:51:27Z</cp:lastPrinted>
  <dcterms:created xsi:type="dcterms:W3CDTF">2004-03-11T14:38:31Z</dcterms:created>
  <dcterms:modified xsi:type="dcterms:W3CDTF">2011-11-16T12:54:17Z</dcterms:modified>
  <cp:category/>
  <cp:version/>
  <cp:contentType/>
  <cp:contentStatus/>
</cp:coreProperties>
</file>